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Administration\Homepage\Aktuelles\2025\"/>
    </mc:Choice>
  </mc:AlternateContent>
  <xr:revisionPtr revIDLastSave="0" documentId="13_ncr:1_{60442168-733E-44E8-A6F7-D3A4508E9FE8}" xr6:coauthVersionLast="36" xr6:coauthVersionMax="36" xr10:uidLastSave="{00000000-0000-0000-0000-000000000000}"/>
  <bookViews>
    <workbookView xWindow="0" yWindow="465" windowWidth="35265" windowHeight="21135" xr2:uid="{6D9C759A-B2E4-A144-93E3-119DFB450577}"/>
  </bookViews>
  <sheets>
    <sheet name="Grosskunden NE7 &lt; 3000h" sheetId="5" r:id="rId1"/>
  </sheets>
  <calcPr calcId="191029" concurrentCalc="0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0" i="5"/>
  <c r="I20" i="5"/>
  <c r="I22" i="5"/>
  <c r="I24" i="5"/>
  <c r="I29" i="5"/>
  <c r="I30" i="5"/>
  <c r="I32" i="5"/>
  <c r="I21" i="5"/>
  <c r="I34" i="5"/>
  <c r="I35" i="5"/>
  <c r="I36" i="5"/>
  <c r="E20" i="5"/>
  <c r="I26" i="5"/>
  <c r="I27" i="5"/>
  <c r="E21" i="5"/>
  <c r="E31" i="5"/>
  <c r="I31" i="5"/>
  <c r="E29" i="5"/>
  <c r="E26" i="5"/>
  <c r="E23" i="5"/>
  <c r="I23" i="5"/>
  <c r="E22" i="5"/>
</calcChain>
</file>

<file path=xl/sharedStrings.xml><?xml version="1.0" encoding="utf-8"?>
<sst xmlns="http://schemas.openxmlformats.org/spreadsheetml/2006/main" count="42" uniqueCount="29">
  <si>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</si>
  <si>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</si>
  <si>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</si>
  <si>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</si>
  <si>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</si>
  <si>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</si>
  <si>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</si>
  <si>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</si>
  <si>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</si>
  <si>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</si>
  <si>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</si>
  <si>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Grundpreis</t>
  </si>
  <si>
    <t>kWh zu</t>
  </si>
  <si>
    <t>Total Abgaben</t>
  </si>
  <si>
    <t>Ihre Stromkosten (inkl. MwSt.)</t>
  </si>
  <si>
    <t>mit jährlichem Verbrauch grösser als 50'000 kWh</t>
  </si>
  <si>
    <t>kVarh</t>
  </si>
  <si>
    <t>Leistung</t>
  </si>
  <si>
    <t>kW</t>
  </si>
  <si>
    <t>kW/Monat zu</t>
  </si>
  <si>
    <t>Zuschlag für Blindenergiebezug</t>
  </si>
  <si>
    <t>kVarh zu</t>
  </si>
  <si>
    <t>Wie hoch ist Ihr Blindenergiebezug?</t>
  </si>
  <si>
    <t>Wie hoch ist die Summe Ihrer monatlichen Leistungsspitzen?</t>
  </si>
  <si>
    <t>zuzüglich MwSt. 8.1%</t>
  </si>
  <si>
    <t>Wasserkraftreserven</t>
  </si>
  <si>
    <t>Tarifrechner für Grosskunden Netzebene 7 2025</t>
  </si>
  <si>
    <t>Wie viel Energie beziehen Sie im 2025 von den TBG?</t>
  </si>
  <si>
    <t>Ist Ihre Benutzungsdauer &gt;= 3'000 Stunden (s. Preisblatt)?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</si>
</sst>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  <numFmt numFmtId="167" formatCode="_ &quot;CHF/kW&quot;\ * #,##0.00_ ;_ &quot;CHF/kW&quot;\ * \-#,##0.00_ ;_ &quot;CHF/kW&quot;\ * &quot;-&quot;??_ ;_ @_ "/>
    <numFmt numFmtId="168" formatCode="_ &quot;Rp./kVarh&quot;\ * #,##0.00_ ;_ &quot;Rp./kVarh&quot;\ * \-#,##0.00_ ;_ &quot;Rp./kVarh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44" fontId="0" fillId="0" borderId="11" xfId="0" applyNumberForma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15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0300"/>
          <a:ext cx="7251700" cy="15621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000" y="999300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495300</xdr:colOff>
          <xdr:row>15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000" y="3098800"/>
          <a:ext cx="7251700" cy="4572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16</xdr:row>
      <xdr:rowOff>124409</xdr:rowOff>
    </xdr:from>
    <xdr:ext cx="2281128" cy="2918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2455" y="2981909"/>
          <a:ext cx="2281128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</a:t>
          </a:r>
          <a:r>
            <a:rPr lang="en-US" sz="1400" baseline="0">
              <a:solidFill>
                <a:schemeClr val="bg1"/>
              </a:solidFill>
              <a:latin typeface="+mj-lt"/>
            </a:rPr>
            <a:t> BD &lt; 3'000h</a:t>
          </a:r>
          <a:r>
            <a:rPr lang="en-US" sz="1400">
              <a:solidFill>
                <a:schemeClr val="bg1"/>
              </a:solidFill>
              <a:latin typeface="+mj-lt"/>
            </a:rPr>
            <a:t>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4834-96F9-674C-82DA-6DB35BA997B0}">
  <sheetPr codeName="Sheet4"/>
  <dimension ref="C1:K38"/>
  <sheetViews>
    <sheetView showGridLines="0" tabSelected="1" zoomScale="110" zoomScaleNormal="110" workbookViewId="0">
      <selection activeCell="F6" sqref="F6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6.875" style="1" customWidth="1"/>
    <col min="6" max="6" width="9.5" style="1" customWidth="1"/>
    <col min="7" max="7" width="15" style="1" bestFit="1" customWidth="1"/>
    <col min="8" max="8" width="2.875" style="1" customWidth="1"/>
    <col min="9" max="9" width="13" style="1" bestFit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26</v>
      </c>
      <c r="D3" s="3"/>
      <c r="K3" s="1"/>
    </row>
    <row r="4" spans="3:11" x14ac:dyDescent="0.25">
      <c r="C4" s="1" t="s">
        <v>15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x14ac:dyDescent="0.25">
      <c r="J7" s="5"/>
    </row>
    <row r="8" spans="3:11" s="4" customFormat="1" ht="5.0999999999999996" customHeight="1" thickBot="1" x14ac:dyDescent="0.3">
      <c r="G8" s="7"/>
      <c r="J8" s="5"/>
    </row>
    <row r="9" spans="3:11" s="4" customFormat="1" ht="20.100000000000001" customHeight="1" thickBot="1" x14ac:dyDescent="0.3">
      <c r="C9" s="4" t="s">
        <v>23</v>
      </c>
      <c r="G9" s="8"/>
      <c r="H9" s="4" t="s">
        <v>18</v>
      </c>
      <c r="J9" s="5"/>
    </row>
    <row r="10" spans="3:11" s="4" customFormat="1" ht="5.0999999999999996" customHeight="1" thickBot="1" x14ac:dyDescent="0.3">
      <c r="G10" s="7"/>
      <c r="J10" s="5"/>
    </row>
    <row r="11" spans="3:11" s="4" customFormat="1" ht="20.100000000000001" customHeight="1" thickBot="1" x14ac:dyDescent="0.3">
      <c r="C11" s="4" t="s">
        <v>27</v>
      </c>
      <c r="G11" s="8"/>
      <c r="H11" s="4" t="s">
        <v>2</v>
      </c>
      <c r="J11" s="5"/>
    </row>
    <row r="12" spans="3:11" s="4" customFormat="1" ht="5.0999999999999996" customHeight="1" thickBot="1" x14ac:dyDescent="0.3">
      <c r="J12" s="5"/>
    </row>
    <row r="13" spans="3:11" s="4" customFormat="1" ht="20.100000000000001" customHeight="1" thickBot="1" x14ac:dyDescent="0.3">
      <c r="C13" s="4" t="s">
        <v>22</v>
      </c>
      <c r="G13" s="8"/>
      <c r="H13" s="4" t="s">
        <v>16</v>
      </c>
      <c r="J13" s="5"/>
    </row>
    <row r="14" spans="3:11" s="4" customFormat="1" ht="5.0999999999999996" customHeight="1" x14ac:dyDescent="0.25">
      <c r="J14" s="5"/>
    </row>
    <row r="15" spans="3:11" s="4" customFormat="1" ht="20.100000000000001" customHeight="1" x14ac:dyDescent="0.25">
      <c r="C15" s="4" t="s">
        <v>28</v>
      </c>
      <c r="G15" s="9" t="b">
        <v>0</v>
      </c>
      <c r="J15" s="5"/>
    </row>
    <row r="16" spans="3:11" s="4" customFormat="1" ht="20.100000000000001" customHeight="1" x14ac:dyDescent="0.25"/>
    <row r="17" spans="3:10" s="4" customFormat="1" ht="20.100000000000001" customHeight="1" x14ac:dyDescent="0.25"/>
    <row r="18" spans="3:10" s="4" customFormat="1" ht="20.100000000000001" customHeight="1" x14ac:dyDescent="0.25">
      <c r="J18" s="5"/>
    </row>
    <row r="19" spans="3:10" s="4" customFormat="1" ht="9.9499999999999993" customHeight="1" x14ac:dyDescent="0.25">
      <c r="C19" s="11"/>
      <c r="D19" s="11"/>
      <c r="E19" s="11"/>
      <c r="F19" s="11"/>
      <c r="G19" s="11"/>
      <c r="H19" s="11"/>
      <c r="I19" s="11"/>
      <c r="J19" s="5"/>
    </row>
    <row r="20" spans="3:10" s="4" customFormat="1" ht="20.100000000000001" customHeight="1" x14ac:dyDescent="0.25">
      <c r="C20" s="39" t="s">
        <v>0</v>
      </c>
      <c r="D20" s="6" t="s">
        <v>11</v>
      </c>
      <c r="E20" s="12">
        <f>G9</f>
        <v>0</v>
      </c>
      <c r="F20" s="13" t="s">
        <v>19</v>
      </c>
      <c r="G20" s="35">
        <f>IF(G15, 12,10)</f>
        <v>10</v>
      </c>
      <c r="H20" s="18" t="s">
        <v>3</v>
      </c>
      <c r="I20" s="25">
        <f>E20*G20</f>
        <v>0</v>
      </c>
      <c r="J20" s="5"/>
    </row>
    <row r="21" spans="3:10" s="4" customFormat="1" ht="20.100000000000001" customHeight="1" x14ac:dyDescent="0.25">
      <c r="C21" s="40"/>
      <c r="D21" s="7" t="s">
        <v>17</v>
      </c>
      <c r="E21" s="14">
        <f>G10</f>
        <v>0</v>
      </c>
      <c r="F21" s="15" t="s">
        <v>19</v>
      </c>
      <c r="G21" s="37">
        <v>9.5</v>
      </c>
      <c r="H21" s="19" t="s">
        <v>3</v>
      </c>
      <c r="I21" s="26">
        <f>E21*G21</f>
        <v>0</v>
      </c>
      <c r="J21" s="5"/>
    </row>
    <row r="22" spans="3:10" s="4" customFormat="1" ht="20.100000000000001" customHeight="1" x14ac:dyDescent="0.25">
      <c r="C22" s="40"/>
      <c r="D22" s="7" t="s">
        <v>1</v>
      </c>
      <c r="E22" s="14">
        <f>G11</f>
        <v>0</v>
      </c>
      <c r="F22" s="15" t="s">
        <v>12</v>
      </c>
      <c r="G22" s="21">
        <f>IF(G15,11.9,13.5)</f>
        <v>13.5</v>
      </c>
      <c r="H22" s="19" t="s">
        <v>3</v>
      </c>
      <c r="I22" s="26">
        <f>E22*G22/100</f>
        <v>0</v>
      </c>
      <c r="J22" s="5"/>
    </row>
    <row r="23" spans="3:10" s="4" customFormat="1" ht="20.100000000000001" customHeight="1" x14ac:dyDescent="0.25">
      <c r="C23" s="40"/>
      <c r="D23" s="7" t="s">
        <v>20</v>
      </c>
      <c r="E23" s="14">
        <f>G13</f>
        <v>0</v>
      </c>
      <c r="F23" s="15" t="s">
        <v>21</v>
      </c>
      <c r="G23" s="36">
        <v>4.5</v>
      </c>
      <c r="H23" s="19" t="s">
        <v>3</v>
      </c>
      <c r="I23" s="26">
        <f>G23*E23/100</f>
        <v>0</v>
      </c>
      <c r="J23" s="5"/>
    </row>
    <row r="24" spans="3:10" s="4" customFormat="1" ht="20.100000000000001" customHeight="1" x14ac:dyDescent="0.25">
      <c r="C24" s="41"/>
      <c r="D24" s="16" t="s">
        <v>4</v>
      </c>
      <c r="E24" s="17"/>
      <c r="F24" s="17"/>
      <c r="G24" s="17"/>
      <c r="H24" s="20"/>
      <c r="I24" s="27">
        <f>SUM(I20:I23)</f>
        <v>0</v>
      </c>
      <c r="J24" s="5"/>
    </row>
    <row r="25" spans="3:10" s="4" customFormat="1" ht="9.9499999999999993" customHeight="1" x14ac:dyDescent="0.25">
      <c r="I25" s="28"/>
      <c r="J25" s="5"/>
    </row>
    <row r="26" spans="3:10" s="4" customFormat="1" ht="20.100000000000001" customHeight="1" x14ac:dyDescent="0.25">
      <c r="C26" s="39" t="s">
        <v>5</v>
      </c>
      <c r="D26" s="6" t="s">
        <v>1</v>
      </c>
      <c r="E26" s="12">
        <f>G11</f>
        <v>0</v>
      </c>
      <c r="F26" s="13" t="s">
        <v>12</v>
      </c>
      <c r="G26" s="22">
        <v>15.5</v>
      </c>
      <c r="H26" s="18" t="s">
        <v>3</v>
      </c>
      <c r="I26" s="25">
        <f>G26*E26/100</f>
        <v>0</v>
      </c>
      <c r="J26" s="5"/>
    </row>
    <row r="27" spans="3:10" s="4" customFormat="1" ht="20.100000000000001" customHeight="1" x14ac:dyDescent="0.25">
      <c r="C27" s="41"/>
      <c r="D27" s="16" t="s">
        <v>6</v>
      </c>
      <c r="E27" s="17"/>
      <c r="F27" s="17"/>
      <c r="G27" s="17"/>
      <c r="H27" s="20"/>
      <c r="I27" s="27">
        <f>SUM(I26:I26)</f>
        <v>0</v>
      </c>
      <c r="J27" s="5"/>
    </row>
    <row r="28" spans="3:10" s="4" customFormat="1" ht="9.9499999999999993" customHeight="1" x14ac:dyDescent="0.25">
      <c r="I28" s="28"/>
      <c r="J28" s="5"/>
    </row>
    <row r="29" spans="3:10" s="4" customFormat="1" ht="20.100000000000001" customHeight="1" x14ac:dyDescent="0.25">
      <c r="C29" s="39" t="s">
        <v>7</v>
      </c>
      <c r="D29" s="6" t="s">
        <v>8</v>
      </c>
      <c r="E29" s="12">
        <f>G11</f>
        <v>0</v>
      </c>
      <c r="F29" s="13" t="s">
        <v>12</v>
      </c>
      <c r="G29" s="23">
        <v>1</v>
      </c>
      <c r="H29" s="18" t="s">
        <v>3</v>
      </c>
      <c r="I29" s="38">
        <f>E29*G29/100</f>
        <v>0</v>
      </c>
      <c r="J29" s="5"/>
    </row>
    <row r="30" spans="3:10" s="4" customFormat="1" ht="20.100000000000001" customHeight="1" x14ac:dyDescent="0.25">
      <c r="C30" s="40"/>
      <c r="D30" s="7" t="s">
        <v>25</v>
      </c>
      <c r="E30" s="14">
        <v>0</v>
      </c>
      <c r="F30" s="15" t="s">
        <v>12</v>
      </c>
      <c r="G30" s="21">
        <v>0.23</v>
      </c>
      <c r="H30" s="19" t="s">
        <v>3</v>
      </c>
      <c r="I30" s="26">
        <f>E30*G30/100</f>
        <v>0</v>
      </c>
      <c r="J30" s="5"/>
    </row>
    <row r="31" spans="3:10" s="4" customFormat="1" ht="20.100000000000001" customHeight="1" x14ac:dyDescent="0.25">
      <c r="C31" s="40"/>
      <c r="D31" s="7" t="s">
        <v>9</v>
      </c>
      <c r="E31" s="14">
        <f>G11</f>
        <v>0</v>
      </c>
      <c r="F31" s="15" t="s">
        <v>12</v>
      </c>
      <c r="G31" s="24">
        <v>2.2999999999999998</v>
      </c>
      <c r="H31" s="19" t="s">
        <v>3</v>
      </c>
      <c r="I31" s="26">
        <f>E31*G31/100</f>
        <v>0</v>
      </c>
      <c r="J31" s="5"/>
    </row>
    <row r="32" spans="3:10" s="4" customFormat="1" ht="20.100000000000001" customHeight="1" x14ac:dyDescent="0.25">
      <c r="C32" s="41"/>
      <c r="D32" s="16" t="s">
        <v>13</v>
      </c>
      <c r="E32" s="17"/>
      <c r="F32" s="17"/>
      <c r="G32" s="17"/>
      <c r="H32" s="20"/>
      <c r="I32" s="27">
        <f>SUM(I29:I31)</f>
        <v>0</v>
      </c>
      <c r="J32" s="5"/>
    </row>
    <row r="33" spans="3:11" s="4" customFormat="1" ht="9.9499999999999993" customHeight="1" x14ac:dyDescent="0.25">
      <c r="I33" s="28"/>
      <c r="J33" s="5"/>
    </row>
    <row r="34" spans="3:11" s="4" customFormat="1" ht="20.100000000000001" customHeight="1" x14ac:dyDescent="0.25">
      <c r="C34" s="10" t="s">
        <v>10</v>
      </c>
      <c r="I34" s="29">
        <f>I24+I27+I32</f>
        <v>0</v>
      </c>
      <c r="J34" s="5"/>
    </row>
    <row r="35" spans="3:11" s="4" customFormat="1" ht="20.100000000000001" customHeight="1" x14ac:dyDescent="0.25">
      <c r="C35" s="4" t="s">
        <v>24</v>
      </c>
      <c r="E35" s="30"/>
      <c r="I35" s="31">
        <f>I34*8.1%</f>
        <v>0</v>
      </c>
      <c r="J35" s="5"/>
    </row>
    <row r="36" spans="3:11" s="4" customFormat="1" ht="20.100000000000001" customHeight="1" x14ac:dyDescent="0.25">
      <c r="C36" s="32" t="s">
        <v>14</v>
      </c>
      <c r="D36" s="33"/>
      <c r="E36" s="33"/>
      <c r="F36" s="33"/>
      <c r="G36" s="33"/>
      <c r="H36" s="33"/>
      <c r="I36" s="34">
        <f>SUM(I34:I35)</f>
        <v>0</v>
      </c>
      <c r="J36" s="5"/>
    </row>
    <row r="37" spans="3:11" s="4" customFormat="1" ht="20.100000000000001" customHeight="1" x14ac:dyDescent="0.25">
      <c r="I37" s="28"/>
      <c r="J37" s="5"/>
    </row>
    <row r="38" spans="3:11" x14ac:dyDescent="0.25">
      <c r="K38" s="1"/>
    </row>
  </sheetData>
  <mergeCells count="3">
    <mergeCell ref="C20:C24"/>
    <mergeCell ref="C26:C27"/>
    <mergeCell ref="C29:C32"/>
  </mergeCells>
  <pageMargins left="0.7" right="0.7" top="0.75" bottom="0.75" header="0.3" footer="0.3"/>
  <pageSetup paperSize="9" orientation="portrait" verticalDpi="0" r:id="rId1"/>
  <ignoredErrors>
    <ignoredError sqref="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Grosskunden NE7 &lt; 3000h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Lippuner Chiara GRABS</cp:lastModifiedBy>
  <dcterms:created xsi:type="dcterms:W3CDTF">2020-04-22T09:35:29Z</dcterms:created>
  <dcterms:modified xsi:type="dcterms:W3CDTF">2024-09-03T07:15:11Z</dcterms:modified>
</cp:coreProperties>
</file>